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380" windowWidth="16800" windowHeight="8240" firstSheet="1" activeTab="1"/>
  </bookViews>
  <sheets>
    <sheet name="Favorability&amp;Awareness (2)" sheetId="1" r:id="rId1"/>
    <sheet name="Favorability&amp;Awareness" sheetId="2" r:id="rId2"/>
    <sheet name="Favorability" sheetId="3" r:id="rId3"/>
    <sheet name="Awareness" sheetId="4" r:id="rId4"/>
  </sheets>
  <definedNames/>
  <calcPr fullCalcOnLoad="1"/>
</workbook>
</file>

<file path=xl/sharedStrings.xml><?xml version="1.0" encoding="utf-8"?>
<sst xmlns="http://schemas.openxmlformats.org/spreadsheetml/2006/main" count="176" uniqueCount="100">
  <si>
    <t>Candidate</t>
  </si>
  <si>
    <t>Awareness</t>
  </si>
  <si>
    <t>Favorability</t>
  </si>
  <si>
    <t/>
  </si>
  <si>
    <t>Row N %</t>
  </si>
  <si>
    <t>Very favorable</t>
  </si>
  <si>
    <t>Somewhat favorable</t>
  </si>
  <si>
    <t>Somewhat unfavorable</t>
  </si>
  <si>
    <t>Very unfavorable</t>
  </si>
  <si>
    <t>Refused</t>
  </si>
  <si>
    <t>Bruce Lisman</t>
  </si>
  <si>
    <t>Phil Scott</t>
  </si>
  <si>
    <t>Randy Brock</t>
  </si>
  <si>
    <t>Matt Dunne</t>
  </si>
  <si>
    <t>Shap Smith</t>
  </si>
  <si>
    <t>Sue Minter</t>
  </si>
  <si>
    <t>Yes, I have heard of him/her</t>
  </si>
  <si>
    <t>Aware</t>
  </si>
  <si>
    <t>Total</t>
  </si>
  <si>
    <t>Favor: Phil Scott. Is your opinion of him favorable or unfavorable?</t>
  </si>
  <si>
    <t>Favor: Bruce Lisman. Is your opinion of him favorable or unfavorable?</t>
  </si>
  <si>
    <t>Favor: Sue Minter. Is your opinion of her favorable or unfavorable?</t>
  </si>
  <si>
    <t>Favor: Matt Dunne. Is your opinion of him favorable or unfavorable?</t>
  </si>
  <si>
    <t>Favor: Peter Galbraith. Is your opinion of him favorable or unfavorable?</t>
  </si>
  <si>
    <t>Favor: H. Brooke Paige. Is your opinion of him favorable or unfavorable?</t>
  </si>
  <si>
    <t>Favor: Bill Lee. Is your opinion of him favorable or unfavorable?</t>
  </si>
  <si>
    <t>Favor: Randy Brock. Is your opinion of him favorable or unfavorable?</t>
  </si>
  <si>
    <t>Favor: Kesha Ram. Is your opinion of her favorable or unfavorable?</t>
  </si>
  <si>
    <t>Favor: Shap Smith. Is your opinion of him favorable or unfavorable?</t>
  </si>
  <si>
    <t>Favor: David Zuckerman. Is your opinion of him favorable or unfavorable?</t>
  </si>
  <si>
    <t>Favor: Louis Meyers. Is your opinion of him favorable or unfavorable?</t>
  </si>
  <si>
    <t>Favor: Cris Ericson. Is your opinion of her favorable or unfavorable?</t>
  </si>
  <si>
    <t>Peter Galbraith</t>
  </si>
  <si>
    <t>H. Brooke Paige</t>
  </si>
  <si>
    <t>Bill Lee</t>
  </si>
  <si>
    <t>David Zuckerman</t>
  </si>
  <si>
    <t>Louis Meyers</t>
  </si>
  <si>
    <t>Kesha Ram</t>
  </si>
  <si>
    <t>Cris Ericson</t>
  </si>
  <si>
    <t>Net Fav</t>
  </si>
  <si>
    <t>Awareness: Phil Scott. Have you heard of this individual or not?</t>
  </si>
  <si>
    <t>Awareness: Bruce Lisman. Have you heard of this individual or not?</t>
  </si>
  <si>
    <t>Awareness: Sue Minter. Have you heard of this individual or not?</t>
  </si>
  <si>
    <t>Awareness: Matt Dunne. Have you heard of this individual or not?</t>
  </si>
  <si>
    <t>Awareness: Peter Galbraith. Have you heard of this individual or not?</t>
  </si>
  <si>
    <t>Awareness: H. Brooke Paige. Have you heard of this individual or not?</t>
  </si>
  <si>
    <t>Awareness: Bill Lee. Have you heard of this individual or not?</t>
  </si>
  <si>
    <t>Awareness: Randy Brock. Have you heard of this individual or not?</t>
  </si>
  <si>
    <t>Awareness: Kesha Ram. Have you heard of this individual or not?</t>
  </si>
  <si>
    <t>Awareness: Shap Smith. Have you heard of this individual or not?</t>
  </si>
  <si>
    <t>Awareness: David Zuckerman. Have you heard of this individual or not?</t>
  </si>
  <si>
    <t>Awareness: Louis Meyers. Have you heard of this individual or not?</t>
  </si>
  <si>
    <t>Awareness: Cris Ericson. Have you heard of this individual or not?</t>
  </si>
  <si>
    <t>Fav</t>
  </si>
  <si>
    <t>Scott</t>
  </si>
  <si>
    <t>Lisman</t>
  </si>
  <si>
    <t>Minter</t>
  </si>
  <si>
    <t>Dunne</t>
  </si>
  <si>
    <t>Galbraith</t>
  </si>
  <si>
    <t>Paige</t>
  </si>
  <si>
    <t>Lee</t>
  </si>
  <si>
    <t>Brock</t>
  </si>
  <si>
    <t>Ram</t>
  </si>
  <si>
    <t>No opinion</t>
  </si>
  <si>
    <t>order</t>
  </si>
  <si>
    <t>Don't know</t>
  </si>
  <si>
    <t>No, I have not heard of him/her</t>
  </si>
  <si>
    <t>Count</t>
  </si>
  <si>
    <t>Favor: Phil Scott.</t>
  </si>
  <si>
    <t>Favor: Bruce Lisman.</t>
  </si>
  <si>
    <t>Favor: Matt Dunne.</t>
  </si>
  <si>
    <t>Favor: Peter Galbraith.</t>
  </si>
  <si>
    <t>Favor: H. Brooke Paige.</t>
  </si>
  <si>
    <t>Favor: Bill Lee.</t>
  </si>
  <si>
    <t>Favor: Randy Brock.</t>
  </si>
  <si>
    <t>Favor: Shap Smith.</t>
  </si>
  <si>
    <t>Favor: David Zuckerman.</t>
  </si>
  <si>
    <t>Favor: Louis Meyers.</t>
  </si>
  <si>
    <t>Favor: Sue Minter.</t>
  </si>
  <si>
    <t>Favor: Kesha Ram.</t>
  </si>
  <si>
    <t>Favor: Cris Ericson.</t>
  </si>
  <si>
    <t>No Opinion</t>
  </si>
  <si>
    <t>Opinion Count</t>
  </si>
  <si>
    <t>Opinion Pct</t>
  </si>
  <si>
    <t>Pct with Opinion</t>
  </si>
  <si>
    <t>Total Favorable</t>
  </si>
  <si>
    <t>n size</t>
  </si>
  <si>
    <t>Phil Scott (n=390)</t>
  </si>
  <si>
    <t>Bruce Lisman (n=265)</t>
  </si>
  <si>
    <t>Sue Minter (n=287)</t>
  </si>
  <si>
    <t>Matt Dunne (n=306)</t>
  </si>
  <si>
    <t>Peter Galbraith (n=192)</t>
  </si>
  <si>
    <t>H. Brooke Paige (n=18)</t>
  </si>
  <si>
    <t>Bill Lee (n=63)</t>
  </si>
  <si>
    <t>Randy Brock (n=212)</t>
  </si>
  <si>
    <t>Kesha Ram (n=66)</t>
  </si>
  <si>
    <t>Shap Smith (n=266)</t>
  </si>
  <si>
    <t>David Zuckerman (n=220)</t>
  </si>
  <si>
    <t>Louis Meyers (n=15)</t>
  </si>
  <si>
    <t>Cris Ericson (n=29)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</si>
</sst>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0.0%"/>
    <numFmt numFmtId="166" formatCode="0.0%"/>
    <numFmt numFmtId="167" formatCode="###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9" fontId="0" fillId="0" borderId="0" xfId="6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33" borderId="0" xfId="57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9" fontId="0" fillId="33" borderId="0" xfId="60" applyFont="1" applyFill="1" applyAlignment="1">
      <alignment/>
    </xf>
    <xf numFmtId="0" fontId="4" fillId="0" borderId="10" xfId="56" applyFont="1" applyBorder="1" applyAlignment="1">
      <alignment horizontal="center" wrapText="1"/>
      <protection/>
    </xf>
    <xf numFmtId="0" fontId="4" fillId="0" borderId="11" xfId="56" applyFont="1" applyBorder="1" applyAlignment="1">
      <alignment horizontal="center" wrapText="1"/>
      <protection/>
    </xf>
    <xf numFmtId="0" fontId="4" fillId="0" borderId="12" xfId="56" applyFont="1" applyBorder="1" applyAlignment="1">
      <alignment horizontal="left" vertical="top" wrapText="1"/>
      <protection/>
    </xf>
    <xf numFmtId="165" fontId="4" fillId="0" borderId="12" xfId="56" applyNumberFormat="1" applyFont="1" applyBorder="1" applyAlignment="1">
      <alignment horizontal="right" vertical="top"/>
      <protection/>
    </xf>
    <xf numFmtId="0" fontId="4" fillId="0" borderId="0" xfId="56" applyFont="1" applyBorder="1" applyAlignment="1">
      <alignment horizontal="left" vertical="top" wrapText="1"/>
      <protection/>
    </xf>
    <xf numFmtId="165" fontId="4" fillId="0" borderId="0" xfId="56" applyNumberFormat="1" applyFont="1" applyBorder="1" applyAlignment="1">
      <alignment horizontal="right" vertical="top"/>
      <protection/>
    </xf>
    <xf numFmtId="0" fontId="4" fillId="0" borderId="13" xfId="56" applyFont="1" applyBorder="1" applyAlignment="1">
      <alignment horizontal="left" vertical="top" wrapText="1"/>
      <protection/>
    </xf>
    <xf numFmtId="165" fontId="4" fillId="0" borderId="13" xfId="56" applyNumberFormat="1" applyFont="1" applyBorder="1" applyAlignment="1">
      <alignment horizontal="right" vertical="top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>
      <alignment/>
      <protection/>
    </xf>
    <xf numFmtId="0" fontId="4" fillId="0" borderId="11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left" vertical="top" wrapText="1"/>
      <protection/>
    </xf>
    <xf numFmtId="165" fontId="4" fillId="0" borderId="12" xfId="55" applyNumberFormat="1" applyFont="1" applyBorder="1" applyAlignment="1">
      <alignment horizontal="right" vertical="top"/>
      <protection/>
    </xf>
    <xf numFmtId="0" fontId="4" fillId="0" borderId="0" xfId="55" applyFont="1" applyBorder="1" applyAlignment="1">
      <alignment horizontal="left" vertical="top" wrapText="1"/>
      <protection/>
    </xf>
    <xf numFmtId="165" fontId="4" fillId="0" borderId="0" xfId="55" applyNumberFormat="1" applyFont="1" applyBorder="1" applyAlignment="1">
      <alignment horizontal="right" vertical="top"/>
      <protection/>
    </xf>
    <xf numFmtId="0" fontId="4" fillId="0" borderId="13" xfId="55" applyFont="1" applyBorder="1" applyAlignment="1">
      <alignment horizontal="left" vertical="top" wrapText="1"/>
      <protection/>
    </xf>
    <xf numFmtId="165" fontId="4" fillId="0" borderId="13" xfId="55" applyNumberFormat="1" applyFont="1" applyBorder="1" applyAlignment="1">
      <alignment horizontal="right" vertical="top"/>
      <protection/>
    </xf>
    <xf numFmtId="166" fontId="0" fillId="0" borderId="0" xfId="0" applyNumberFormat="1" applyAlignment="1">
      <alignment/>
    </xf>
    <xf numFmtId="0" fontId="3" fillId="0" borderId="0" xfId="56">
      <alignment/>
      <protection/>
    </xf>
    <xf numFmtId="166" fontId="0" fillId="0" borderId="0" xfId="60" applyNumberFormat="1" applyFont="1" applyAlignment="1">
      <alignment/>
    </xf>
    <xf numFmtId="167" fontId="4" fillId="0" borderId="12" xfId="56" applyNumberFormat="1" applyFont="1" applyBorder="1" applyAlignment="1">
      <alignment horizontal="right" vertical="top"/>
      <protection/>
    </xf>
    <xf numFmtId="167" fontId="4" fillId="0" borderId="0" xfId="56" applyNumberFormat="1" applyFont="1" applyBorder="1" applyAlignment="1">
      <alignment horizontal="right" vertical="top"/>
      <protection/>
    </xf>
    <xf numFmtId="167" fontId="4" fillId="0" borderId="13" xfId="56" applyNumberFormat="1" applyFont="1" applyBorder="1" applyAlignment="1">
      <alignment horizontal="right" vertical="top"/>
      <protection/>
    </xf>
    <xf numFmtId="0" fontId="4" fillId="0" borderId="0" xfId="56" applyFont="1" applyFill="1" applyBorder="1" applyAlignment="1">
      <alignment horizontal="center" wrapText="1"/>
      <protection/>
    </xf>
    <xf numFmtId="167" fontId="0" fillId="0" borderId="0" xfId="0" applyNumberFormat="1" applyAlignment="1">
      <alignment/>
    </xf>
    <xf numFmtId="0" fontId="4" fillId="0" borderId="14" xfId="56" applyFont="1" applyBorder="1" applyAlignment="1">
      <alignment horizontal="left" wrapText="1"/>
      <protection/>
    </xf>
    <xf numFmtId="0" fontId="4" fillId="0" borderId="15" xfId="56" applyFont="1" applyBorder="1" applyAlignment="1">
      <alignment horizontal="left" wrapText="1"/>
      <protection/>
    </xf>
    <xf numFmtId="0" fontId="4" fillId="0" borderId="14" xfId="55" applyFont="1" applyBorder="1" applyAlignment="1">
      <alignment horizontal="left" wrapText="1"/>
      <protection/>
    </xf>
    <xf numFmtId="0" fontId="4" fillId="0" borderId="15" xfId="55" applyFon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wareness" xfId="55"/>
    <cellStyle name="Normal_Favorability" xfId="56"/>
    <cellStyle name="Normal_Favorability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Name Recognition and Favorability</a:t>
            </a:r>
          </a:p>
        </c:rich>
      </c:tx>
      <c:layout>
        <c:manualLayout>
          <c:xMode val="factor"/>
          <c:yMode val="factor"/>
          <c:x val="-0.001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07825"/>
          <c:w val="0.9292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'Favorability&amp;Awareness (2)'!$C$1</c:f>
              <c:strCache>
                <c:ptCount val="1"/>
                <c:pt idx="0">
                  <c:v>Awareness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  <c:marker>
              <c:size val="7"/>
              <c:spPr>
                <a:solidFill>
                  <a:srgbClr val="969696"/>
                </a:solidFill>
                <a:ln>
                  <a:noFill/>
                </a:ln>
              </c:spPr>
            </c:marker>
          </c:dPt>
          <c:dPt>
            <c:idx val="6"/>
            <c:spPr>
              <a:solidFill>
                <a:srgbClr val="A6A6A6"/>
              </a:solidFill>
              <a:ln w="3175">
                <a:noFill/>
              </a:ln>
            </c:spPr>
            <c:marker>
              <c:size val="7"/>
              <c:spPr>
                <a:solidFill>
                  <a:srgbClr val="969696"/>
                </a:solidFill>
                <a:ln>
                  <a:noFill/>
                </a:ln>
              </c:spPr>
            </c:marke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strRef>
                  <c:f>'Favorability&amp;Awareness (2)'!$A$2</c:f>
                  <c:strCache>
                    <c:ptCount val="1"/>
                    <c:pt idx="0">
                      <c:v>Scott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'Favorability&amp;Awareness (2)'!$A$3</c:f>
                  <c:strCache>
                    <c:ptCount val="1"/>
                    <c:pt idx="0">
                      <c:v>Lisman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'Favorability&amp;Awareness (2)'!$A$4</c:f>
                  <c:strCache>
                    <c:ptCount val="1"/>
                    <c:pt idx="0">
                      <c:v>Minter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'Favorability&amp;Awareness (2)'!$A$5</c:f>
                  <c:strCache>
                    <c:ptCount val="1"/>
                    <c:pt idx="0">
                      <c:v>Dunne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'Favorability&amp;Awareness (2)'!$A$6</c:f>
                  <c:strCache>
                    <c:ptCount val="1"/>
                    <c:pt idx="0">
                      <c:v>Galbraith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'Favorability&amp;Awareness (2)'!$A$7</c:f>
                  <c:strCache>
                    <c:ptCount val="1"/>
                    <c:pt idx="0">
                      <c:v>Paige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'Favorability&amp;Awareness (2)'!$A$8</c:f>
                  <c:strCache>
                    <c:ptCount val="1"/>
                    <c:pt idx="0">
                      <c:v>Lee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'Favorability&amp;Awareness (2)'!$A$9</c:f>
                  <c:strCache>
                    <c:ptCount val="1"/>
                    <c:pt idx="0">
                      <c:v>Brock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Ram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Smith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Zuckerman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Meyers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Ericson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'Favorability&amp;Awareness (2)'!$B$2:$B$14</c:f>
              <c:numCache/>
            </c:numRef>
          </c:xVal>
          <c:yVal>
            <c:numRef>
              <c:f>'Favorability&amp;Awareness (2)'!$C$2:$C$14</c:f>
              <c:numCache/>
            </c:numRef>
          </c:yVal>
          <c:smooth val="0"/>
        </c:ser>
        <c:axId val="29694681"/>
        <c:axId val="65925538"/>
      </c:scatterChart>
      <c:valAx>
        <c:axId val="29694681"/>
        <c:scaling>
          <c:orientation val="minMax"/>
          <c:max val="8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Net Favorability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Awareness (name recognition)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94681"/>
        <c:crossesAt val="-4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Name Recognition and Favorability</a:t>
            </a:r>
          </a:p>
        </c:rich>
      </c:tx>
      <c:layout>
        <c:manualLayout>
          <c:xMode val="factor"/>
          <c:yMode val="factor"/>
          <c:x val="-0.001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8025"/>
          <c:w val="0.934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'Favorability&amp;Awareness'!$C$1</c:f>
              <c:strCache>
                <c:ptCount val="1"/>
                <c:pt idx="0">
                  <c:v>Awareness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6"/>
            <c:spPr>
              <a:solidFill>
                <a:srgbClr val="A6A6A6"/>
              </a:solidFill>
              <a:ln w="3175">
                <a:noFill/>
              </a:ln>
            </c:spPr>
            <c:marker>
              <c:size val="7"/>
              <c:spPr>
                <a:solidFill>
                  <a:srgbClr val="969696"/>
                </a:solidFill>
                <a:ln>
                  <a:noFill/>
                </a:ln>
              </c:spPr>
            </c:marke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11"/>
            <c:spPr>
              <a:solidFill>
                <a:srgbClr val="BFBFBF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strRef>
                  <c:f>'Favorability&amp;Awareness'!$A$2</c:f>
                  <c:strCache>
                    <c:ptCount val="1"/>
                    <c:pt idx="0">
                      <c:v>Scott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'Favorability&amp;Awareness'!$A$3</c:f>
                  <c:strCache>
                    <c:ptCount val="1"/>
                    <c:pt idx="0">
                      <c:v>Lisman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'Favorability&amp;Awareness'!$A$4</c:f>
                  <c:strCache>
                    <c:ptCount val="1"/>
                    <c:pt idx="0">
                      <c:v>Minter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'Favorability&amp;Awareness'!$A$5</c:f>
                  <c:strCache>
                    <c:ptCount val="1"/>
                    <c:pt idx="0">
                      <c:v>Dunne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'Favorability&amp;Awareness'!$A$6</c:f>
                  <c:strCache>
                    <c:ptCount val="1"/>
                    <c:pt idx="0">
                      <c:v>Galbraith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'Favorability&amp;Awareness'!$A$7</c:f>
                  <c:strCache>
                    <c:ptCount val="1"/>
                    <c:pt idx="0">
                      <c:v>Paige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'Favorability&amp;Awareness'!$A$8</c:f>
                  <c:strCache>
                    <c:ptCount val="1"/>
                    <c:pt idx="0">
                      <c:v>Lee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'Favorability&amp;Awareness'!$A$9</c:f>
                  <c:strCache>
                    <c:ptCount val="1"/>
                    <c:pt idx="0">
                      <c:v>Brock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Ram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Smith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Zuckerman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Meyers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Ericson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'Favorability&amp;Awareness'!$B$2:$B$14</c:f>
              <c:numCache/>
            </c:numRef>
          </c:xVal>
          <c:yVal>
            <c:numRef>
              <c:f>'Favorability&amp;Awareness'!$C$2:$C$14</c:f>
              <c:numCache/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  <c:max val="6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Net Favorability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332"/>
        <c:crosses val="autoZero"/>
        <c:crossBetween val="midCat"/>
        <c:dispUnits/>
        <c:minorUnit val="10"/>
      </c:valAx>
      <c:valAx>
        <c:axId val="38368332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Awareness (name recognition)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58931"/>
        <c:crossesAt val="-4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025"/>
          <c:w val="0.9835"/>
          <c:h val="0.86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Favorability!$B$18</c:f>
              <c:strCache>
                <c:ptCount val="1"/>
                <c:pt idx="0">
                  <c:v>Very favorable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Favorability!$A$19:$A$31</c:f>
              <c:strCache/>
            </c:strRef>
          </c:cat>
          <c:val>
            <c:numRef>
              <c:f>Favorability!$B$19:$B$31</c:f>
              <c:numCache/>
            </c:numRef>
          </c:val>
        </c:ser>
        <c:ser>
          <c:idx val="1"/>
          <c:order val="1"/>
          <c:tx>
            <c:strRef>
              <c:f>Favorability!$C$18</c:f>
              <c:strCache>
                <c:ptCount val="1"/>
                <c:pt idx="0">
                  <c:v>Somewhat favorable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Favorability!$A$19:$A$31</c:f>
              <c:strCache/>
            </c:strRef>
          </c:cat>
          <c:val>
            <c:numRef>
              <c:f>Favorability!$C$19:$C$31</c:f>
              <c:numCache/>
            </c:numRef>
          </c:val>
        </c:ser>
        <c:overlap val="100"/>
        <c:gapWidth val="95"/>
        <c:axId val="9770669"/>
        <c:axId val="20827158"/>
      </c:barChart>
      <c:catAx>
        <c:axId val="977066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675"/>
          <c:y val="0.0105"/>
          <c:w val="0.317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7625"/>
          <c:h val="0.92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Awareness!$A$18:$A$30</c:f>
              <c:strCache/>
            </c:strRef>
          </c:cat>
          <c:val>
            <c:numRef>
              <c:f>Awareness!$B$18:$B$30</c:f>
              <c:numCache/>
            </c:numRef>
          </c:val>
        </c:ser>
        <c:overlap val="-25"/>
        <c:axId val="53226695"/>
        <c:axId val="9278208"/>
      </c:barChart>
      <c:catAx>
        <c:axId val="53226695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78208"/>
        <c:crosses val="autoZero"/>
        <c:auto val="1"/>
        <c:lblOffset val="100"/>
        <c:tickLblSkip val="1"/>
        <c:noMultiLvlLbl val="0"/>
      </c:catAx>
      <c:valAx>
        <c:axId val="9278208"/>
        <c:scaling>
          <c:orientation val="minMax"/>
        </c:scaling>
        <c:axPos val="b"/>
        <c:delete val="1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28575</xdr:rowOff>
    </xdr:from>
    <xdr:to>
      <xdr:col>14</xdr:col>
      <xdr:colOff>542925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3248025" y="371475"/>
        <a:ext cx="60674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76200</xdr:rowOff>
    </xdr:from>
    <xdr:to>
      <xdr:col>13</xdr:col>
      <xdr:colOff>419100</xdr:colOff>
      <xdr:row>24</xdr:row>
      <xdr:rowOff>190500</xdr:rowOff>
    </xdr:to>
    <xdr:graphicFrame>
      <xdr:nvGraphicFramePr>
        <xdr:cNvPr id="1" name="Chart 9"/>
        <xdr:cNvGraphicFramePr/>
      </xdr:nvGraphicFramePr>
      <xdr:xfrm>
        <a:off x="2886075" y="247650"/>
        <a:ext cx="60198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9525</xdr:rowOff>
    </xdr:from>
    <xdr:to>
      <xdr:col>8</xdr:col>
      <xdr:colOff>514350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0" y="5991225"/>
        <a:ext cx="8420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16</xdr:row>
      <xdr:rowOff>190500</xdr:rowOff>
    </xdr:from>
    <xdr:to>
      <xdr:col>16</xdr:col>
      <xdr:colOff>190500</xdr:colOff>
      <xdr:row>35</xdr:row>
      <xdr:rowOff>190500</xdr:rowOff>
    </xdr:to>
    <xdr:graphicFrame>
      <xdr:nvGraphicFramePr>
        <xdr:cNvPr id="1" name="Chart 1"/>
        <xdr:cNvGraphicFramePr/>
      </xdr:nvGraphicFramePr>
      <xdr:xfrm>
        <a:off x="6724650" y="431482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D24" sqref="D24"/>
    </sheetView>
  </sheetViews>
  <sheetFormatPr defaultColWidth="8.8515625" defaultRowHeight="15"/>
  <cols>
    <col min="1" max="1" width="16.421875" style="0" customWidth="1"/>
    <col min="2" max="14" width="8.8515625" style="0" customWidth="1"/>
    <col min="15" max="15" width="15.8515625" style="0" customWidth="1"/>
    <col min="16" max="16" width="8.8515625" style="0" customWidth="1"/>
    <col min="17" max="17" width="13.00390625" style="0" customWidth="1"/>
  </cols>
  <sheetData>
    <row r="1" spans="1:17" ht="13.5">
      <c r="A1" t="s">
        <v>0</v>
      </c>
      <c r="B1" t="s">
        <v>2</v>
      </c>
      <c r="C1" t="s">
        <v>1</v>
      </c>
      <c r="P1" t="s">
        <v>53</v>
      </c>
      <c r="Q1" t="s">
        <v>17</v>
      </c>
    </row>
    <row r="2" spans="1:17" ht="13.5">
      <c r="A2" t="s">
        <v>54</v>
      </c>
      <c r="B2" s="1">
        <f aca="true" t="shared" si="0" ref="B2:B14">P2*100</f>
        <v>39.63963963963965</v>
      </c>
      <c r="C2" s="1">
        <v>0.8671875</v>
      </c>
      <c r="O2" t="s">
        <v>11</v>
      </c>
      <c r="P2">
        <v>0.39639639639639646</v>
      </c>
      <c r="Q2">
        <v>0.8671875</v>
      </c>
    </row>
    <row r="3" spans="1:17" ht="13.5">
      <c r="A3" t="s">
        <v>55</v>
      </c>
      <c r="B3" s="1">
        <f t="shared" si="0"/>
        <v>10.843373493975905</v>
      </c>
      <c r="C3" s="1">
        <v>0.6484375</v>
      </c>
      <c r="O3" t="s">
        <v>10</v>
      </c>
      <c r="P3">
        <v>0.10843373493975905</v>
      </c>
      <c r="Q3">
        <v>0.6484375</v>
      </c>
    </row>
    <row r="4" spans="1:17" ht="13.5">
      <c r="A4" t="s">
        <v>56</v>
      </c>
      <c r="B4" s="1">
        <f t="shared" si="0"/>
        <v>41.30434782608695</v>
      </c>
      <c r="C4" s="1">
        <v>0.71875</v>
      </c>
      <c r="O4" t="s">
        <v>15</v>
      </c>
      <c r="P4">
        <v>0.4130434782608695</v>
      </c>
      <c r="Q4">
        <v>0.71875</v>
      </c>
    </row>
    <row r="5" spans="1:17" ht="13.5">
      <c r="A5" t="s">
        <v>57</v>
      </c>
      <c r="B5" s="1">
        <f t="shared" si="0"/>
        <v>21.568627450980397</v>
      </c>
      <c r="C5" s="1">
        <v>0.796875</v>
      </c>
      <c r="O5" t="s">
        <v>13</v>
      </c>
      <c r="P5">
        <v>0.215686274509804</v>
      </c>
      <c r="Q5">
        <v>0.796875</v>
      </c>
    </row>
    <row r="6" spans="1:17" ht="13.5">
      <c r="A6" t="s">
        <v>58</v>
      </c>
      <c r="B6" s="1">
        <f t="shared" si="0"/>
        <v>9.090909090909093</v>
      </c>
      <c r="C6" s="1">
        <v>0.6015625</v>
      </c>
      <c r="O6" t="s">
        <v>32</v>
      </c>
      <c r="P6">
        <v>0.09090909090909094</v>
      </c>
      <c r="Q6">
        <v>0.6015625</v>
      </c>
    </row>
    <row r="7" spans="1:17" ht="13.5">
      <c r="A7" t="s">
        <v>59</v>
      </c>
      <c r="B7" s="1">
        <f t="shared" si="0"/>
        <v>-33.33333333333333</v>
      </c>
      <c r="C7" s="1">
        <v>0.0703125</v>
      </c>
      <c r="O7" t="s">
        <v>33</v>
      </c>
      <c r="P7">
        <v>-0.3333333333333333</v>
      </c>
      <c r="Q7">
        <v>0.0703125</v>
      </c>
    </row>
    <row r="8" spans="1:17" ht="13.5">
      <c r="A8" t="s">
        <v>60</v>
      </c>
      <c r="B8" s="1">
        <f t="shared" si="0"/>
        <v>10.714285714285715</v>
      </c>
      <c r="C8" s="1">
        <v>0.21875</v>
      </c>
      <c r="O8" t="s">
        <v>34</v>
      </c>
      <c r="P8">
        <v>0.10714285714285715</v>
      </c>
      <c r="Q8">
        <v>0.21875</v>
      </c>
    </row>
    <row r="9" spans="1:17" ht="13.5">
      <c r="A9" t="s">
        <v>61</v>
      </c>
      <c r="B9" s="1">
        <f t="shared" si="0"/>
        <v>0</v>
      </c>
      <c r="C9" s="1">
        <v>0.625</v>
      </c>
      <c r="O9" t="s">
        <v>12</v>
      </c>
      <c r="P9">
        <v>0</v>
      </c>
      <c r="Q9">
        <v>0.625</v>
      </c>
    </row>
    <row r="10" spans="1:17" ht="13.5">
      <c r="A10" t="s">
        <v>62</v>
      </c>
      <c r="B10" s="1">
        <f t="shared" si="0"/>
        <v>66.66666666666666</v>
      </c>
      <c r="C10" s="1">
        <v>0.1640625</v>
      </c>
      <c r="O10" t="s">
        <v>37</v>
      </c>
      <c r="P10">
        <v>0.6666666666666665</v>
      </c>
      <c r="Q10">
        <v>0.1640625</v>
      </c>
    </row>
    <row r="11" spans="1:17" ht="13.5">
      <c r="A11" t="s">
        <v>14</v>
      </c>
      <c r="B11" s="1">
        <f t="shared" si="0"/>
        <v>21.518987341772156</v>
      </c>
      <c r="C11" s="1">
        <v>0.6171875</v>
      </c>
      <c r="O11" t="s">
        <v>14</v>
      </c>
      <c r="P11">
        <v>0.21518987341772156</v>
      </c>
      <c r="Q11">
        <v>0.6171875</v>
      </c>
    </row>
    <row r="12" spans="1:17" ht="13.5">
      <c r="A12" t="s">
        <v>35</v>
      </c>
      <c r="B12" s="1">
        <f t="shared" si="0"/>
        <v>3.797468354430378</v>
      </c>
      <c r="C12" s="1">
        <v>0.6171875</v>
      </c>
      <c r="O12" t="s">
        <v>35</v>
      </c>
      <c r="P12">
        <v>0.03797468354430378</v>
      </c>
      <c r="Q12">
        <v>0.6171875</v>
      </c>
    </row>
    <row r="13" spans="1:17" ht="13.5">
      <c r="A13" t="s">
        <v>36</v>
      </c>
      <c r="B13" s="1">
        <f t="shared" si="0"/>
        <v>-33.33333333333333</v>
      </c>
      <c r="C13" s="1">
        <v>0.0703125</v>
      </c>
      <c r="O13" t="s">
        <v>36</v>
      </c>
      <c r="P13">
        <v>-0.33333333333333326</v>
      </c>
      <c r="Q13">
        <v>0.0703125</v>
      </c>
    </row>
    <row r="14" spans="1:17" ht="13.5">
      <c r="A14" t="s">
        <v>38</v>
      </c>
      <c r="B14" s="1">
        <f t="shared" si="0"/>
        <v>0</v>
      </c>
      <c r="C14" s="1">
        <v>0.140625</v>
      </c>
      <c r="O14" t="s">
        <v>38</v>
      </c>
      <c r="P14">
        <v>0</v>
      </c>
      <c r="Q14">
        <v>0.140625</v>
      </c>
    </row>
    <row r="15" spans="2:3" ht="13.5">
      <c r="B15" s="1"/>
      <c r="C15" s="1"/>
    </row>
    <row r="21" ht="13.5">
      <c r="D21">
        <f>B20</f>
        <v>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D1">
      <selection activeCell="Q22" sqref="Q22"/>
    </sheetView>
  </sheetViews>
  <sheetFormatPr defaultColWidth="8.8515625" defaultRowHeight="15"/>
  <cols>
    <col min="1" max="1" width="21.00390625" style="0" customWidth="1"/>
    <col min="2" max="13" width="8.8515625" style="0" customWidth="1"/>
    <col min="14" max="14" width="9.8515625" style="0" customWidth="1"/>
    <col min="15" max="15" width="16.140625" style="0" customWidth="1"/>
  </cols>
  <sheetData>
    <row r="1" spans="1:17" ht="13.5">
      <c r="A1" t="s">
        <v>0</v>
      </c>
      <c r="B1" t="s">
        <v>2</v>
      </c>
      <c r="C1" t="s">
        <v>1</v>
      </c>
      <c r="P1" t="s">
        <v>53</v>
      </c>
      <c r="Q1" t="s">
        <v>17</v>
      </c>
    </row>
    <row r="2" spans="1:17" ht="13.5">
      <c r="A2" t="s">
        <v>54</v>
      </c>
      <c r="B2" s="1">
        <f aca="true" t="shared" si="0" ref="B2:B14">P2*100</f>
        <v>44.51887669681036</v>
      </c>
      <c r="C2" s="29">
        <f>Q2</f>
        <v>0.858935031463112</v>
      </c>
      <c r="O2" t="s">
        <v>11</v>
      </c>
      <c r="P2" s="27">
        <f>Favorability!J3</f>
        <v>0.4451887669681036</v>
      </c>
      <c r="Q2">
        <f>Awareness!B3</f>
        <v>0.858935031463112</v>
      </c>
    </row>
    <row r="3" spans="1:17" ht="13.5">
      <c r="A3" t="s">
        <v>55</v>
      </c>
      <c r="B3" s="1">
        <f t="shared" si="0"/>
        <v>3.2129879414950437</v>
      </c>
      <c r="C3" s="29">
        <f aca="true" t="shared" si="1" ref="C3:C14">Q3</f>
        <v>0.6088717965224207</v>
      </c>
      <c r="O3" t="s">
        <v>10</v>
      </c>
      <c r="P3" s="27">
        <f>Favorability!J4</f>
        <v>0.032129879414950435</v>
      </c>
      <c r="Q3">
        <f>Awareness!B4</f>
        <v>0.6088717965224207</v>
      </c>
    </row>
    <row r="4" spans="1:17" ht="13.5">
      <c r="A4" t="s">
        <v>56</v>
      </c>
      <c r="B4" s="1">
        <f t="shared" si="0"/>
        <v>45.77599877339006</v>
      </c>
      <c r="C4" s="29">
        <f t="shared" si="1"/>
        <v>0.6326765901925092</v>
      </c>
      <c r="O4" t="s">
        <v>15</v>
      </c>
      <c r="P4" s="27">
        <f>Favorability!J5</f>
        <v>0.4577599877339006</v>
      </c>
      <c r="Q4">
        <f>Awareness!B5</f>
        <v>0.6326765901925092</v>
      </c>
    </row>
    <row r="5" spans="1:17" ht="13.5">
      <c r="A5" t="s">
        <v>57</v>
      </c>
      <c r="B5" s="1">
        <f t="shared" si="0"/>
        <v>33.88383621184564</v>
      </c>
      <c r="C5" s="29">
        <f t="shared" si="1"/>
        <v>0.733281918915104</v>
      </c>
      <c r="O5" t="s">
        <v>13</v>
      </c>
      <c r="P5" s="27">
        <f>Favorability!J6</f>
        <v>0.3388383621184564</v>
      </c>
      <c r="Q5">
        <f>Awareness!B6</f>
        <v>0.733281918915104</v>
      </c>
    </row>
    <row r="6" spans="1:17" ht="13.5">
      <c r="A6" t="s">
        <v>58</v>
      </c>
      <c r="B6" s="1">
        <f t="shared" si="0"/>
        <v>15.360211139560686</v>
      </c>
      <c r="C6" s="29">
        <f t="shared" si="1"/>
        <v>0.4789620022732787</v>
      </c>
      <c r="O6" t="s">
        <v>32</v>
      </c>
      <c r="P6" s="27">
        <f>Favorability!J7</f>
        <v>0.15360211139560687</v>
      </c>
      <c r="Q6">
        <f>Awareness!B7</f>
        <v>0.4789620022732787</v>
      </c>
    </row>
    <row r="7" spans="1:17" ht="13.5">
      <c r="A7" t="s">
        <v>59</v>
      </c>
      <c r="B7" s="1">
        <f t="shared" si="0"/>
        <v>-30.809215996400376</v>
      </c>
      <c r="C7" s="29">
        <f t="shared" si="1"/>
        <v>0.07751920711082634</v>
      </c>
      <c r="O7" t="s">
        <v>33</v>
      </c>
      <c r="P7" s="27">
        <f>Favorability!J8</f>
        <v>-0.30809215996400374</v>
      </c>
      <c r="Q7">
        <f>Awareness!B8</f>
        <v>0.07751920711082634</v>
      </c>
    </row>
    <row r="8" spans="1:17" ht="13.5">
      <c r="A8" t="s">
        <v>60</v>
      </c>
      <c r="B8" s="1">
        <f t="shared" si="0"/>
        <v>3.4972465045230243</v>
      </c>
      <c r="C8" s="29">
        <f t="shared" si="1"/>
        <v>0.21980735623030598</v>
      </c>
      <c r="O8" t="s">
        <v>34</v>
      </c>
      <c r="P8" s="27">
        <f>Favorability!J9</f>
        <v>0.034972465045230244</v>
      </c>
      <c r="Q8">
        <f>Awareness!B9</f>
        <v>0.21980735623030598</v>
      </c>
    </row>
    <row r="9" spans="1:17" ht="13.5">
      <c r="A9" t="s">
        <v>61</v>
      </c>
      <c r="B9" s="1">
        <f t="shared" si="0"/>
        <v>0.12967969215014752</v>
      </c>
      <c r="C9" s="29">
        <f t="shared" si="1"/>
        <v>0.5536864982784434</v>
      </c>
      <c r="O9" t="s">
        <v>12</v>
      </c>
      <c r="P9" s="27">
        <f>Favorability!J10</f>
        <v>0.0012967969215014752</v>
      </c>
      <c r="Q9">
        <f>Awareness!B10</f>
        <v>0.5536864982784434</v>
      </c>
    </row>
    <row r="10" spans="1:17" ht="13.5">
      <c r="A10" t="s">
        <v>62</v>
      </c>
      <c r="B10" s="1">
        <f t="shared" si="0"/>
        <v>49.37974786422657</v>
      </c>
      <c r="C10" s="29">
        <f t="shared" si="1"/>
        <v>0.15559516800247972</v>
      </c>
      <c r="O10" t="s">
        <v>37</v>
      </c>
      <c r="P10" s="27">
        <f>Favorability!J11</f>
        <v>0.49379747864226575</v>
      </c>
      <c r="Q10">
        <f>Awareness!B11</f>
        <v>0.15559516800247972</v>
      </c>
    </row>
    <row r="11" spans="1:17" ht="13.5">
      <c r="A11" t="s">
        <v>14</v>
      </c>
      <c r="B11" s="1">
        <f t="shared" si="0"/>
        <v>32.96293205907064</v>
      </c>
      <c r="C11" s="29">
        <f t="shared" si="1"/>
        <v>0.5947185679684656</v>
      </c>
      <c r="O11" t="s">
        <v>14</v>
      </c>
      <c r="P11" s="27">
        <f>Favorability!J12</f>
        <v>0.3296293205907064</v>
      </c>
      <c r="Q11">
        <f>Awareness!B12</f>
        <v>0.5947185679684656</v>
      </c>
    </row>
    <row r="12" spans="1:17" ht="13.5">
      <c r="A12" t="s">
        <v>35</v>
      </c>
      <c r="B12" s="1">
        <f t="shared" si="0"/>
        <v>24.433685841011897</v>
      </c>
      <c r="C12" s="29">
        <f t="shared" si="1"/>
        <v>0.575408491690091</v>
      </c>
      <c r="O12" t="s">
        <v>35</v>
      </c>
      <c r="P12" s="27">
        <f>Favorability!J13</f>
        <v>0.24433685841011898</v>
      </c>
      <c r="Q12">
        <f>Awareness!B13</f>
        <v>0.575408491690091</v>
      </c>
    </row>
    <row r="13" spans="1:17" ht="13.5">
      <c r="A13" t="s">
        <v>36</v>
      </c>
      <c r="B13" s="1">
        <f t="shared" si="0"/>
        <v>6.428381189852586</v>
      </c>
      <c r="C13" s="29">
        <f t="shared" si="1"/>
        <v>0.09728436957891122</v>
      </c>
      <c r="O13" t="s">
        <v>36</v>
      </c>
      <c r="P13" s="27">
        <f>Favorability!J14</f>
        <v>0.06428381189852586</v>
      </c>
      <c r="Q13">
        <f>Awareness!B14</f>
        <v>0.09728436957891122</v>
      </c>
    </row>
    <row r="14" spans="1:17" ht="13.5">
      <c r="A14" t="s">
        <v>38</v>
      </c>
      <c r="B14" s="1">
        <f t="shared" si="0"/>
        <v>2.0348086894426354</v>
      </c>
      <c r="C14" s="29">
        <f t="shared" si="1"/>
        <v>0.12676463179573402</v>
      </c>
      <c r="O14" t="s">
        <v>38</v>
      </c>
      <c r="P14" s="27">
        <f>Favorability!J15</f>
        <v>0.020348086894426354</v>
      </c>
      <c r="Q14">
        <f>Awareness!B15</f>
        <v>0.12676463179573402</v>
      </c>
    </row>
    <row r="15" spans="2:3" ht="13.5">
      <c r="B15" s="1"/>
      <c r="C15" s="1"/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85" zoomScaleNormal="85" workbookViewId="0" topLeftCell="A16">
      <selection activeCell="N47" sqref="N47"/>
    </sheetView>
  </sheetViews>
  <sheetFormatPr defaultColWidth="8.8515625" defaultRowHeight="15"/>
  <cols>
    <col min="1" max="1" width="58.00390625" style="2" customWidth="1"/>
    <col min="2" max="8" width="8.8515625" style="2" customWidth="1"/>
    <col min="9" max="9" width="15.8515625" style="2" customWidth="1"/>
    <col min="10" max="10" width="9.8515625" style="8" customWidth="1"/>
    <col min="11" max="11" width="8.8515625" style="2" customWidth="1"/>
    <col min="12" max="12" width="20.7109375" style="2" bestFit="1" customWidth="1"/>
    <col min="13" max="16384" width="8.8515625" style="2" customWidth="1"/>
  </cols>
  <sheetData>
    <row r="1" spans="1:18" ht="34.5" thickTop="1">
      <c r="A1" s="35" t="s">
        <v>3</v>
      </c>
      <c r="B1" s="10" t="s">
        <v>5</v>
      </c>
      <c r="C1" s="10" t="s">
        <v>6</v>
      </c>
      <c r="D1" s="10" t="s">
        <v>7</v>
      </c>
      <c r="E1" s="10" t="s">
        <v>8</v>
      </c>
      <c r="F1" s="10" t="s">
        <v>63</v>
      </c>
      <c r="G1" s="10" t="s">
        <v>9</v>
      </c>
      <c r="H1" s="10" t="s">
        <v>18</v>
      </c>
      <c r="I1" s="28"/>
      <c r="J1" s="7" t="s">
        <v>39</v>
      </c>
      <c r="L1" s="35" t="s">
        <v>3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63</v>
      </c>
      <c r="R1" s="10" t="s">
        <v>9</v>
      </c>
    </row>
    <row r="2" spans="1:22" ht="24" thickBot="1">
      <c r="A2" s="36"/>
      <c r="B2" s="11" t="s">
        <v>4</v>
      </c>
      <c r="C2" s="11" t="s">
        <v>4</v>
      </c>
      <c r="D2" s="11" t="s">
        <v>4</v>
      </c>
      <c r="E2" s="11" t="s">
        <v>4</v>
      </c>
      <c r="F2" s="11" t="s">
        <v>4</v>
      </c>
      <c r="G2" s="11" t="s">
        <v>4</v>
      </c>
      <c r="H2" s="11" t="s">
        <v>4</v>
      </c>
      <c r="I2" s="28"/>
      <c r="L2" s="36"/>
      <c r="M2" s="11" t="s">
        <v>67</v>
      </c>
      <c r="N2" s="11" t="s">
        <v>67</v>
      </c>
      <c r="O2" s="11" t="s">
        <v>67</v>
      </c>
      <c r="P2" s="11" t="s">
        <v>67</v>
      </c>
      <c r="Q2" s="11" t="s">
        <v>67</v>
      </c>
      <c r="R2" s="11" t="s">
        <v>67</v>
      </c>
      <c r="T2" s="33" t="s">
        <v>82</v>
      </c>
      <c r="U2" s="33" t="s">
        <v>83</v>
      </c>
      <c r="V2" s="33" t="s">
        <v>81</v>
      </c>
    </row>
    <row r="3" spans="1:22" ht="15" thickTop="1">
      <c r="A3" s="12" t="s">
        <v>19</v>
      </c>
      <c r="B3" s="13">
        <v>0.2617963820806632</v>
      </c>
      <c r="C3" s="13">
        <v>0.31750891223041944</v>
      </c>
      <c r="D3" s="13">
        <v>0.08335720608847298</v>
      </c>
      <c r="E3" s="13">
        <v>0.05075932125450595</v>
      </c>
      <c r="F3" s="13">
        <v>0.2745625930874744</v>
      </c>
      <c r="G3" s="13">
        <v>0.012015585258465918</v>
      </c>
      <c r="H3" s="13">
        <v>1</v>
      </c>
      <c r="I3" s="28"/>
      <c r="J3" s="9">
        <f>(B3+C3)-(D3+E3)</f>
        <v>0.4451887669681036</v>
      </c>
      <c r="L3" s="12" t="s">
        <v>68</v>
      </c>
      <c r="M3" s="30">
        <v>143.2396953037671</v>
      </c>
      <c r="N3" s="30">
        <v>173.72233902798098</v>
      </c>
      <c r="O3" s="30">
        <v>45.608196364636115</v>
      </c>
      <c r="P3" s="30">
        <v>27.772537009626205</v>
      </c>
      <c r="Q3" s="30">
        <v>150.22462061200076</v>
      </c>
      <c r="R3" s="30">
        <v>6.574226723991914</v>
      </c>
      <c r="T3" s="34">
        <f>SUM(M3:P3)</f>
        <v>390.3427677060104</v>
      </c>
      <c r="U3" s="4">
        <f>T3/637</f>
        <v>0.6127829948289018</v>
      </c>
      <c r="V3" s="4">
        <f>1-U3</f>
        <v>0.38721700517109825</v>
      </c>
    </row>
    <row r="4" spans="1:22" ht="13.5">
      <c r="A4" s="14" t="s">
        <v>20</v>
      </c>
      <c r="B4" s="15">
        <v>0.14200807857317893</v>
      </c>
      <c r="C4" s="15">
        <v>0.2160602226183969</v>
      </c>
      <c r="D4" s="15">
        <v>0.1802038037766505</v>
      </c>
      <c r="E4" s="15">
        <v>0.14573461799997492</v>
      </c>
      <c r="F4" s="15">
        <v>0.3078851675696513</v>
      </c>
      <c r="G4" s="15">
        <v>0.008108109462148166</v>
      </c>
      <c r="H4" s="15">
        <v>1</v>
      </c>
      <c r="I4" s="28"/>
      <c r="J4" s="9">
        <f aca="true" t="shared" si="0" ref="J4:J15">(B4+C4)-(D4+E4)</f>
        <v>0.032129879414950435</v>
      </c>
      <c r="L4" s="14" t="s">
        <v>69</v>
      </c>
      <c r="M4" s="31">
        <v>55.078022768026386</v>
      </c>
      <c r="N4" s="31">
        <v>83.79924565001826</v>
      </c>
      <c r="O4" s="31">
        <v>69.89228575598727</v>
      </c>
      <c r="P4" s="31">
        <v>56.52336605734671</v>
      </c>
      <c r="Q4" s="31">
        <v>119.4136730791714</v>
      </c>
      <c r="R4" s="31">
        <v>3.1447410742320416</v>
      </c>
      <c r="T4" s="34">
        <f aca="true" t="shared" si="1" ref="T4:T15">SUM(M4:P4)</f>
        <v>265.2929202313786</v>
      </c>
      <c r="U4" s="4">
        <f aca="true" t="shared" si="2" ref="U4:U15">T4/637</f>
        <v>0.41647240224706217</v>
      </c>
      <c r="V4" s="4">
        <f aca="true" t="shared" si="3" ref="V4:V15">1-U4</f>
        <v>0.5835275977529378</v>
      </c>
    </row>
    <row r="5" spans="1:22" ht="13.5">
      <c r="A5" s="14" t="s">
        <v>21</v>
      </c>
      <c r="B5" s="15">
        <v>0.22461560300640693</v>
      </c>
      <c r="C5" s="15">
        <v>0.36032976172484665</v>
      </c>
      <c r="D5" s="15">
        <v>0.06971586028756448</v>
      </c>
      <c r="E5" s="15">
        <v>0.05746951670978851</v>
      </c>
      <c r="F5" s="15">
        <v>0.27155664727548595</v>
      </c>
      <c r="G5" s="15">
        <v>0.016312610995908354</v>
      </c>
      <c r="H5" s="15">
        <v>1</v>
      </c>
      <c r="I5" s="28"/>
      <c r="J5" s="9">
        <f t="shared" si="0"/>
        <v>0.4577599877339006</v>
      </c>
      <c r="L5" s="14" t="s">
        <v>78</v>
      </c>
      <c r="M5" s="31">
        <v>90.52345453959938</v>
      </c>
      <c r="N5" s="31">
        <v>145.21829458051243</v>
      </c>
      <c r="O5" s="31">
        <v>28.096536593899906</v>
      </c>
      <c r="P5" s="31">
        <v>23.161076584438778</v>
      </c>
      <c r="Q5" s="31">
        <v>109.44139893018605</v>
      </c>
      <c r="R5" s="31">
        <v>6.574226723991914</v>
      </c>
      <c r="T5" s="34">
        <f t="shared" si="1"/>
        <v>286.9993622984505</v>
      </c>
      <c r="U5" s="4">
        <f t="shared" si="2"/>
        <v>0.4505484494481169</v>
      </c>
      <c r="V5" s="4">
        <f t="shared" si="3"/>
        <v>0.5494515505518831</v>
      </c>
    </row>
    <row r="6" spans="1:22" ht="13.5">
      <c r="A6" s="14" t="s">
        <v>22</v>
      </c>
      <c r="B6" s="15">
        <v>0.15999497055549194</v>
      </c>
      <c r="C6" s="15">
        <v>0.33736630744459445</v>
      </c>
      <c r="D6" s="15">
        <v>0.09587262150115423</v>
      </c>
      <c r="E6" s="15">
        <v>0.06265029438047576</v>
      </c>
      <c r="F6" s="15">
        <v>0.3365691508608124</v>
      </c>
      <c r="G6" s="15">
        <v>0.007546655257472203</v>
      </c>
      <c r="H6" s="15">
        <v>1</v>
      </c>
      <c r="I6" s="28"/>
      <c r="J6" s="9">
        <f t="shared" si="0"/>
        <v>0.3388383621184564</v>
      </c>
      <c r="L6" s="14" t="s">
        <v>70</v>
      </c>
      <c r="M6" s="31">
        <v>74.73374391936875</v>
      </c>
      <c r="N6" s="31">
        <v>157.58399867227521</v>
      </c>
      <c r="O6" s="31">
        <v>44.78215733450683</v>
      </c>
      <c r="P6" s="31">
        <v>29.26398898945156</v>
      </c>
      <c r="Q6" s="31">
        <v>157.21164636776732</v>
      </c>
      <c r="R6" s="31">
        <v>3.525047065551812</v>
      </c>
      <c r="T6" s="34">
        <f t="shared" si="1"/>
        <v>306.36388891560233</v>
      </c>
      <c r="U6" s="4">
        <f t="shared" si="2"/>
        <v>0.48094802027567085</v>
      </c>
      <c r="V6" s="4">
        <f t="shared" si="3"/>
        <v>0.5190519797243291</v>
      </c>
    </row>
    <row r="7" spans="1:22" ht="13.5">
      <c r="A7" s="14" t="s">
        <v>23</v>
      </c>
      <c r="B7" s="15">
        <v>0.08353871793760563</v>
      </c>
      <c r="C7" s="15">
        <v>0.3074636032263124</v>
      </c>
      <c r="D7" s="15">
        <v>0.13964919239697818</v>
      </c>
      <c r="E7" s="15">
        <v>0.097751017371333</v>
      </c>
      <c r="F7" s="15">
        <v>0.36129018132639135</v>
      </c>
      <c r="G7" s="15">
        <v>0.01030728774138085</v>
      </c>
      <c r="H7" s="15">
        <v>1</v>
      </c>
      <c r="I7" s="28"/>
      <c r="J7" s="9">
        <f t="shared" si="0"/>
        <v>0.15360211139560687</v>
      </c>
      <c r="L7" s="14" t="s">
        <v>71</v>
      </c>
      <c r="M7" s="31">
        <v>25.487562216040256</v>
      </c>
      <c r="N7" s="31">
        <v>93.8067749884738</v>
      </c>
      <c r="O7" s="31">
        <v>42.60680038561498</v>
      </c>
      <c r="P7" s="31">
        <v>29.823717653817877</v>
      </c>
      <c r="Q7" s="31">
        <v>110.22919912989981</v>
      </c>
      <c r="R7" s="31">
        <v>3.1447410742320416</v>
      </c>
      <c r="T7" s="34">
        <f t="shared" si="1"/>
        <v>191.72485524394693</v>
      </c>
      <c r="U7" s="4">
        <f t="shared" si="2"/>
        <v>0.3009809344488963</v>
      </c>
      <c r="V7" s="4">
        <f t="shared" si="3"/>
        <v>0.6990190655511037</v>
      </c>
    </row>
    <row r="8" spans="1:22" ht="13.5">
      <c r="A8" s="14" t="s">
        <v>24</v>
      </c>
      <c r="B8" s="15">
        <v>0</v>
      </c>
      <c r="C8" s="15">
        <v>0.026616479690173698</v>
      </c>
      <c r="D8" s="15">
        <v>0.13082918529708393</v>
      </c>
      <c r="E8" s="15">
        <v>0.20387945435709354</v>
      </c>
      <c r="F8" s="15">
        <v>0.569223603635845</v>
      </c>
      <c r="G8" s="15">
        <v>0.06945127701980366</v>
      </c>
      <c r="H8" s="15">
        <v>1</v>
      </c>
      <c r="I8" s="28"/>
      <c r="J8" s="9">
        <f t="shared" si="0"/>
        <v>-0.30809215996400374</v>
      </c>
      <c r="L8" s="14" t="s">
        <v>72</v>
      </c>
      <c r="M8" s="31">
        <v>0</v>
      </c>
      <c r="N8" s="31">
        <v>1.314314711859762</v>
      </c>
      <c r="O8" s="31">
        <v>6.460310491025049</v>
      </c>
      <c r="P8" s="31">
        <v>10.067513413744017</v>
      </c>
      <c r="Q8" s="31">
        <v>28.108110663207643</v>
      </c>
      <c r="R8" s="31">
        <v>3.429485649759872</v>
      </c>
      <c r="T8" s="34">
        <f t="shared" si="1"/>
        <v>17.842138616628826</v>
      </c>
      <c r="U8" s="4">
        <f t="shared" si="2"/>
        <v>0.028009636760798786</v>
      </c>
      <c r="V8" s="4">
        <f t="shared" si="3"/>
        <v>0.9719903632392012</v>
      </c>
    </row>
    <row r="9" spans="1:22" ht="13.5">
      <c r="A9" s="14" t="s">
        <v>25</v>
      </c>
      <c r="B9" s="15">
        <v>0.0562699929647586</v>
      </c>
      <c r="C9" s="15">
        <v>0.1860633318861913</v>
      </c>
      <c r="D9" s="15">
        <v>0.09302624662614417</v>
      </c>
      <c r="E9" s="15">
        <v>0.1143346131795755</v>
      </c>
      <c r="F9" s="15">
        <v>0.5436066361132128</v>
      </c>
      <c r="G9" s="15">
        <v>0.006699179230117344</v>
      </c>
      <c r="H9" s="15">
        <v>1</v>
      </c>
      <c r="I9" s="28"/>
      <c r="J9" s="9">
        <f t="shared" si="0"/>
        <v>0.034972465045230244</v>
      </c>
      <c r="L9" s="14" t="s">
        <v>73</v>
      </c>
      <c r="M9" s="31">
        <v>7.878771693590114</v>
      </c>
      <c r="N9" s="31">
        <v>26.052082739695717</v>
      </c>
      <c r="O9" s="31">
        <v>13.02528257179678</v>
      </c>
      <c r="P9" s="31">
        <v>16.00882222396914</v>
      </c>
      <c r="Q9" s="31">
        <v>76.11432579596905</v>
      </c>
      <c r="R9" s="31">
        <v>0.938000893683989</v>
      </c>
      <c r="T9" s="34">
        <f t="shared" si="1"/>
        <v>62.96495922905175</v>
      </c>
      <c r="U9" s="4">
        <f t="shared" si="2"/>
        <v>0.09884608984152551</v>
      </c>
      <c r="V9" s="4">
        <f t="shared" si="3"/>
        <v>0.9011539101584745</v>
      </c>
    </row>
    <row r="10" spans="1:22" ht="13.5">
      <c r="A10" s="14" t="s">
        <v>26</v>
      </c>
      <c r="B10" s="15">
        <v>0.07549944181807865</v>
      </c>
      <c r="C10" s="15">
        <v>0.2254291710444149</v>
      </c>
      <c r="D10" s="15">
        <v>0.190957089191908</v>
      </c>
      <c r="E10" s="15">
        <v>0.1086747267490841</v>
      </c>
      <c r="F10" s="15">
        <v>0.39309877884867267</v>
      </c>
      <c r="G10" s="15">
        <v>0.006340792347841967</v>
      </c>
      <c r="H10" s="15">
        <v>1</v>
      </c>
      <c r="I10" s="28"/>
      <c r="J10" s="9">
        <f t="shared" si="0"/>
        <v>0.0012967969215014752</v>
      </c>
      <c r="L10" s="14" t="s">
        <v>74</v>
      </c>
      <c r="M10" s="31">
        <v>26.628524735139884</v>
      </c>
      <c r="N10" s="31">
        <v>79.50848526327616</v>
      </c>
      <c r="O10" s="31">
        <v>67.35024061700327</v>
      </c>
      <c r="P10" s="31">
        <v>38.32939131252769</v>
      </c>
      <c r="Q10" s="31">
        <v>138.64527079746762</v>
      </c>
      <c r="R10" s="31">
        <v>2.2363866779537522</v>
      </c>
      <c r="T10" s="34">
        <f t="shared" si="1"/>
        <v>211.816641927947</v>
      </c>
      <c r="U10" s="4">
        <f t="shared" si="2"/>
        <v>0.3325222008288022</v>
      </c>
      <c r="V10" s="4">
        <f t="shared" si="3"/>
        <v>0.6674777991711978</v>
      </c>
    </row>
    <row r="11" spans="1:22" ht="13.5">
      <c r="A11" s="14" t="s">
        <v>27</v>
      </c>
      <c r="B11" s="15">
        <v>0.22972742223268544</v>
      </c>
      <c r="C11" s="15">
        <v>0.3515294542022719</v>
      </c>
      <c r="D11" s="15">
        <v>0.06284946408704119</v>
      </c>
      <c r="E11" s="15">
        <v>0.024609933705650365</v>
      </c>
      <c r="F11" s="15">
        <v>0.32162618084683897</v>
      </c>
      <c r="G11" s="15">
        <v>0.009657544925512003</v>
      </c>
      <c r="H11" s="15">
        <v>1</v>
      </c>
      <c r="I11" s="28"/>
      <c r="J11" s="9">
        <f t="shared" si="0"/>
        <v>0.49379747864226575</v>
      </c>
      <c r="L11" s="14" t="s">
        <v>79</v>
      </c>
      <c r="M11" s="31">
        <v>22.769231757954394</v>
      </c>
      <c r="N11" s="31">
        <v>34.841533216577105</v>
      </c>
      <c r="O11" s="31">
        <v>6.229269452262482</v>
      </c>
      <c r="P11" s="31">
        <v>2.4391919721463733</v>
      </c>
      <c r="Q11" s="31">
        <v>31.877696532501698</v>
      </c>
      <c r="R11" s="31">
        <v>0.9571990861374525</v>
      </c>
      <c r="T11" s="34">
        <f t="shared" si="1"/>
        <v>66.27922639894035</v>
      </c>
      <c r="U11" s="4">
        <f t="shared" si="2"/>
        <v>0.10404902103444326</v>
      </c>
      <c r="V11" s="4">
        <f t="shared" si="3"/>
        <v>0.8959509789655568</v>
      </c>
    </row>
    <row r="12" spans="1:22" ht="13.5">
      <c r="A12" s="14" t="s">
        <v>28</v>
      </c>
      <c r="B12" s="15">
        <v>0.23275912416071343</v>
      </c>
      <c r="C12" s="15">
        <v>0.28328787454161924</v>
      </c>
      <c r="D12" s="15">
        <v>0.08654169337955901</v>
      </c>
      <c r="E12" s="15">
        <v>0.09987598473206724</v>
      </c>
      <c r="F12" s="15">
        <v>0.2916320080711631</v>
      </c>
      <c r="G12" s="15">
        <v>0.005903315114878884</v>
      </c>
      <c r="H12" s="15">
        <v>1</v>
      </c>
      <c r="I12" s="28"/>
      <c r="J12" s="9">
        <f t="shared" si="0"/>
        <v>0.3296293205907064</v>
      </c>
      <c r="L12" s="14" t="s">
        <v>75</v>
      </c>
      <c r="M12" s="31">
        <v>88.177472202563</v>
      </c>
      <c r="N12" s="31">
        <v>107.31956812773143</v>
      </c>
      <c r="O12" s="31">
        <v>32.785085396135926</v>
      </c>
      <c r="P12" s="31">
        <v>37.83659136530613</v>
      </c>
      <c r="Q12" s="31">
        <v>110.48062402622244</v>
      </c>
      <c r="R12" s="31">
        <v>2.2363866779537522</v>
      </c>
      <c r="T12" s="34">
        <f t="shared" si="1"/>
        <v>266.11871709173647</v>
      </c>
      <c r="U12" s="4">
        <f t="shared" si="2"/>
        <v>0.41776878664322836</v>
      </c>
      <c r="V12" s="4">
        <f t="shared" si="3"/>
        <v>0.5822312133567716</v>
      </c>
    </row>
    <row r="13" spans="1:22" ht="13.5">
      <c r="A13" s="14" t="s">
        <v>29</v>
      </c>
      <c r="B13" s="15">
        <v>0.17085087913261632</v>
      </c>
      <c r="C13" s="15">
        <v>0.2510685275187011</v>
      </c>
      <c r="D13" s="15">
        <v>0.08292170580837588</v>
      </c>
      <c r="E13" s="15">
        <v>0.09466084243282256</v>
      </c>
      <c r="F13" s="15">
        <v>0.3814227244565782</v>
      </c>
      <c r="G13" s="15">
        <v>0.019075320650906342</v>
      </c>
      <c r="H13" s="15">
        <v>1</v>
      </c>
      <c r="I13" s="28"/>
      <c r="J13" s="9">
        <f t="shared" si="0"/>
        <v>0.24433685841011898</v>
      </c>
      <c r="L13" s="14" t="s">
        <v>76</v>
      </c>
      <c r="M13" s="31">
        <v>62.62286272600297</v>
      </c>
      <c r="N13" s="31">
        <v>92.02545525925706</v>
      </c>
      <c r="O13" s="31">
        <v>30.393724786240178</v>
      </c>
      <c r="P13" s="31">
        <v>34.696531684786464</v>
      </c>
      <c r="Q13" s="31">
        <v>139.8048581048386</v>
      </c>
      <c r="R13" s="31">
        <v>6.991776645462701</v>
      </c>
      <c r="T13" s="34">
        <f t="shared" si="1"/>
        <v>219.73857445628667</v>
      </c>
      <c r="U13" s="4">
        <f t="shared" si="2"/>
        <v>0.3449585156299634</v>
      </c>
      <c r="V13" s="4">
        <f t="shared" si="3"/>
        <v>0.6550414843700366</v>
      </c>
    </row>
    <row r="14" spans="1:22" ht="13.5">
      <c r="A14" s="14" t="s">
        <v>30</v>
      </c>
      <c r="B14" s="15">
        <v>0</v>
      </c>
      <c r="C14" s="15">
        <v>0.1502317368790613</v>
      </c>
      <c r="D14" s="15">
        <v>0.08005400587057626</v>
      </c>
      <c r="E14" s="15">
        <v>0.005893919109959178</v>
      </c>
      <c r="F14" s="15">
        <v>0.7483742049981447</v>
      </c>
      <c r="G14" s="15">
        <v>0.015446133142258399</v>
      </c>
      <c r="H14" s="15">
        <v>1</v>
      </c>
      <c r="I14" s="28"/>
      <c r="J14" s="9">
        <f t="shared" si="0"/>
        <v>0.06428381189852586</v>
      </c>
      <c r="L14" s="14" t="s">
        <v>77</v>
      </c>
      <c r="M14" s="31">
        <v>0</v>
      </c>
      <c r="N14" s="31">
        <v>9.309882280896504</v>
      </c>
      <c r="O14" s="31">
        <v>4.96095822528654</v>
      </c>
      <c r="P14" s="31">
        <v>0.3652470125604601</v>
      </c>
      <c r="Q14" s="31">
        <v>46.37685681688545</v>
      </c>
      <c r="R14" s="31">
        <v>0.9571990861374525</v>
      </c>
      <c r="T14" s="34">
        <f t="shared" si="1"/>
        <v>14.636087518743505</v>
      </c>
      <c r="U14" s="4">
        <f t="shared" si="2"/>
        <v>0.02297658951137128</v>
      </c>
      <c r="V14" s="4">
        <f t="shared" si="3"/>
        <v>0.9770234104886287</v>
      </c>
    </row>
    <row r="15" spans="1:22" ht="15" thickBot="1">
      <c r="A15" s="16" t="s">
        <v>31</v>
      </c>
      <c r="B15" s="17">
        <v>0</v>
      </c>
      <c r="C15" s="17">
        <v>0.19043861433755183</v>
      </c>
      <c r="D15" s="17">
        <v>0.0865915790016319</v>
      </c>
      <c r="E15" s="17">
        <v>0.08349894844149358</v>
      </c>
      <c r="F15" s="17">
        <v>0.623629343454805</v>
      </c>
      <c r="G15" s="17">
        <v>0.015841514764518193</v>
      </c>
      <c r="H15" s="17">
        <v>1</v>
      </c>
      <c r="I15" s="28"/>
      <c r="J15" s="9">
        <f t="shared" si="0"/>
        <v>0.020348086894426354</v>
      </c>
      <c r="L15" s="16" t="s">
        <v>80</v>
      </c>
      <c r="M15" s="32">
        <v>0</v>
      </c>
      <c r="N15" s="32">
        <v>15.377741086282736</v>
      </c>
      <c r="O15" s="32">
        <v>6.99218951351571</v>
      </c>
      <c r="P15" s="32">
        <v>6.742462470527268</v>
      </c>
      <c r="Q15" s="32">
        <v>50.357489791740555</v>
      </c>
      <c r="R15" s="32">
        <v>1.2791875918162998</v>
      </c>
      <c r="T15" s="34">
        <f t="shared" si="1"/>
        <v>29.112393070325712</v>
      </c>
      <c r="U15" s="4">
        <f t="shared" si="2"/>
        <v>0.045702343909459514</v>
      </c>
      <c r="V15" s="4">
        <f t="shared" si="3"/>
        <v>0.9542976560905405</v>
      </c>
    </row>
    <row r="16" ht="15" thickTop="1"/>
    <row r="18" spans="2:7" ht="13.5">
      <c r="B18" s="3" t="s">
        <v>5</v>
      </c>
      <c r="C18" s="3" t="s">
        <v>6</v>
      </c>
      <c r="D18" s="2" t="s">
        <v>85</v>
      </c>
      <c r="E18" s="2" t="s">
        <v>84</v>
      </c>
      <c r="F18" s="2" t="s">
        <v>86</v>
      </c>
      <c r="G18" s="2" t="s">
        <v>64</v>
      </c>
    </row>
    <row r="19" spans="1:7" ht="13.5">
      <c r="A19" s="6" t="s">
        <v>92</v>
      </c>
      <c r="B19" s="4">
        <v>0</v>
      </c>
      <c r="C19" s="4">
        <v>0.026616479690173698</v>
      </c>
      <c r="D19" s="5">
        <v>0.026616479690173698</v>
      </c>
      <c r="E19" s="4">
        <v>0.028009636760798786</v>
      </c>
      <c r="F19" s="2">
        <v>18</v>
      </c>
      <c r="G19" s="2">
        <v>6</v>
      </c>
    </row>
    <row r="20" spans="1:7" ht="13.5">
      <c r="A20" s="6" t="s">
        <v>98</v>
      </c>
      <c r="B20" s="4">
        <v>0</v>
      </c>
      <c r="C20" s="4">
        <v>0.1502317368790613</v>
      </c>
      <c r="D20" s="5">
        <v>0.1502317368790613</v>
      </c>
      <c r="E20" s="4">
        <v>0.02297658951137128</v>
      </c>
      <c r="F20" s="2">
        <v>15</v>
      </c>
      <c r="G20" s="2">
        <v>12</v>
      </c>
    </row>
    <row r="21" spans="1:7" ht="13.5">
      <c r="A21" s="6" t="s">
        <v>99</v>
      </c>
      <c r="B21" s="4">
        <v>0</v>
      </c>
      <c r="C21" s="4">
        <v>0.19043861433755183</v>
      </c>
      <c r="D21" s="5">
        <v>0.19043861433755183</v>
      </c>
      <c r="E21" s="4">
        <v>0.045702343909459514</v>
      </c>
      <c r="F21" s="2">
        <v>29</v>
      </c>
      <c r="G21" s="2">
        <v>13</v>
      </c>
    </row>
    <row r="22" spans="1:7" ht="13.5">
      <c r="A22" s="6" t="s">
        <v>93</v>
      </c>
      <c r="B22" s="4">
        <v>0.0562699929647586</v>
      </c>
      <c r="C22" s="4">
        <v>0.1860633318861913</v>
      </c>
      <c r="D22" s="5">
        <v>0.2423333248509499</v>
      </c>
      <c r="E22" s="4">
        <v>0.09884608984152551</v>
      </c>
      <c r="F22" s="2">
        <v>63</v>
      </c>
      <c r="G22" s="2">
        <v>7</v>
      </c>
    </row>
    <row r="23" spans="1:7" ht="13.5">
      <c r="A23" s="6" t="s">
        <v>94</v>
      </c>
      <c r="B23" s="4">
        <v>0.07549944181807865</v>
      </c>
      <c r="C23" s="4">
        <v>0.2254291710444149</v>
      </c>
      <c r="D23" s="5">
        <v>0.30092861286249356</v>
      </c>
      <c r="E23" s="4">
        <v>0.3325222008288022</v>
      </c>
      <c r="F23" s="2">
        <v>212</v>
      </c>
      <c r="G23" s="2">
        <v>8</v>
      </c>
    </row>
    <row r="24" spans="1:7" ht="13.5">
      <c r="A24" s="6" t="s">
        <v>88</v>
      </c>
      <c r="B24" s="4">
        <v>0.14200807857317893</v>
      </c>
      <c r="C24" s="4">
        <v>0.2160602226183969</v>
      </c>
      <c r="D24" s="5">
        <v>0.35806830119157584</v>
      </c>
      <c r="E24" s="4">
        <v>0.41647240224706217</v>
      </c>
      <c r="F24" s="2">
        <v>265</v>
      </c>
      <c r="G24" s="2">
        <v>2</v>
      </c>
    </row>
    <row r="25" spans="1:7" ht="13.5">
      <c r="A25" s="6" t="s">
        <v>91</v>
      </c>
      <c r="B25" s="4">
        <v>0.08353871793760563</v>
      </c>
      <c r="C25" s="4">
        <v>0.3074636032263124</v>
      </c>
      <c r="D25" s="5">
        <v>0.39100232116391803</v>
      </c>
      <c r="E25" s="4">
        <v>0.3009809344488963</v>
      </c>
      <c r="F25" s="2">
        <v>192</v>
      </c>
      <c r="G25" s="2">
        <v>5</v>
      </c>
    </row>
    <row r="26" spans="1:7" ht="13.5">
      <c r="A26" s="6" t="s">
        <v>97</v>
      </c>
      <c r="B26" s="4">
        <v>0.17085087913261632</v>
      </c>
      <c r="C26" s="4">
        <v>0.2510685275187011</v>
      </c>
      <c r="D26" s="5">
        <v>0.42191940665131744</v>
      </c>
      <c r="E26" s="4">
        <v>0.3449585156299634</v>
      </c>
      <c r="F26" s="2">
        <v>220</v>
      </c>
      <c r="G26" s="2">
        <v>11</v>
      </c>
    </row>
    <row r="27" spans="1:7" ht="13.5">
      <c r="A27" s="6" t="s">
        <v>90</v>
      </c>
      <c r="B27" s="4">
        <v>0.15999497055549194</v>
      </c>
      <c r="C27" s="4">
        <v>0.33736630744459445</v>
      </c>
      <c r="D27" s="5">
        <v>0.4973612780000864</v>
      </c>
      <c r="E27" s="4">
        <v>0.48094802027567085</v>
      </c>
      <c r="F27" s="2">
        <v>306</v>
      </c>
      <c r="G27" s="2">
        <v>4</v>
      </c>
    </row>
    <row r="28" spans="1:7" ht="13.5">
      <c r="A28" s="6" t="s">
        <v>96</v>
      </c>
      <c r="B28" s="4">
        <v>0.23275912416071343</v>
      </c>
      <c r="C28" s="4">
        <v>0.28328787454161924</v>
      </c>
      <c r="D28" s="5">
        <v>0.5160469987023326</v>
      </c>
      <c r="E28" s="4">
        <v>0.41776878664322836</v>
      </c>
      <c r="F28" s="2">
        <v>266</v>
      </c>
      <c r="G28" s="2">
        <v>10</v>
      </c>
    </row>
    <row r="29" spans="1:7" ht="13.5">
      <c r="A29" s="6" t="s">
        <v>87</v>
      </c>
      <c r="B29" s="4">
        <v>0.2617963820806632</v>
      </c>
      <c r="C29" s="4">
        <v>0.31750891223041944</v>
      </c>
      <c r="D29" s="5">
        <v>0.5793052943110826</v>
      </c>
      <c r="E29" s="4">
        <v>0.6127829948289018</v>
      </c>
      <c r="F29" s="2">
        <v>390</v>
      </c>
      <c r="G29" s="2">
        <v>1</v>
      </c>
    </row>
    <row r="30" spans="1:7" ht="13.5">
      <c r="A30" s="6" t="s">
        <v>95</v>
      </c>
      <c r="B30" s="4">
        <v>0.22972742223268544</v>
      </c>
      <c r="C30" s="4">
        <v>0.3515294542022719</v>
      </c>
      <c r="D30" s="5">
        <v>0.5812568764349573</v>
      </c>
      <c r="E30" s="4">
        <v>0.10404902103444326</v>
      </c>
      <c r="F30" s="2">
        <v>66</v>
      </c>
      <c r="G30" s="2">
        <v>9</v>
      </c>
    </row>
    <row r="31" spans="1:7" ht="13.5">
      <c r="A31" s="6" t="s">
        <v>89</v>
      </c>
      <c r="B31" s="4">
        <v>0.22461560300640693</v>
      </c>
      <c r="C31" s="4">
        <v>0.36032976172484665</v>
      </c>
      <c r="D31" s="5">
        <v>0.5849453647312536</v>
      </c>
      <c r="E31" s="4">
        <v>0.4505484494481169</v>
      </c>
      <c r="F31" s="2">
        <v>287</v>
      </c>
      <c r="G31" s="2">
        <v>3</v>
      </c>
    </row>
  </sheetData>
  <sheetProtection/>
  <mergeCells count="2">
    <mergeCell ref="A1:A2"/>
    <mergeCell ref="L1:L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7">
      <selection activeCell="C24" sqref="C24"/>
    </sheetView>
  </sheetViews>
  <sheetFormatPr defaultColWidth="8.8515625" defaultRowHeight="15"/>
  <cols>
    <col min="1" max="1" width="45.140625" style="0" customWidth="1"/>
  </cols>
  <sheetData>
    <row r="1" spans="1:7" ht="34.5" thickTop="1">
      <c r="A1" s="37" t="s">
        <v>3</v>
      </c>
      <c r="B1" s="18" t="s">
        <v>16</v>
      </c>
      <c r="C1" s="18" t="s">
        <v>66</v>
      </c>
      <c r="D1" s="18" t="s">
        <v>65</v>
      </c>
      <c r="E1" s="18" t="s">
        <v>9</v>
      </c>
      <c r="F1" s="18" t="s">
        <v>18</v>
      </c>
      <c r="G1" s="19"/>
    </row>
    <row r="2" spans="1:7" ht="15" thickBot="1">
      <c r="A2" s="38"/>
      <c r="B2" s="20" t="s">
        <v>4</v>
      </c>
      <c r="C2" s="20" t="s">
        <v>4</v>
      </c>
      <c r="D2" s="20" t="s">
        <v>4</v>
      </c>
      <c r="E2" s="20" t="s">
        <v>4</v>
      </c>
      <c r="F2" s="20" t="s">
        <v>4</v>
      </c>
      <c r="G2" s="19"/>
    </row>
    <row r="3" spans="1:7" ht="15" thickTop="1">
      <c r="A3" s="21" t="s">
        <v>40</v>
      </c>
      <c r="B3" s="22">
        <v>0.858935031463112</v>
      </c>
      <c r="C3" s="22">
        <v>0.12974076977570048</v>
      </c>
      <c r="D3" s="22">
        <v>0.0045810264842568735</v>
      </c>
      <c r="E3" s="22">
        <v>0.006743172276930863</v>
      </c>
      <c r="F3" s="22">
        <v>1</v>
      </c>
      <c r="G3" s="19"/>
    </row>
    <row r="4" spans="1:7" ht="21.75">
      <c r="A4" s="23" t="s">
        <v>41</v>
      </c>
      <c r="B4" s="24">
        <v>0.6088717965224207</v>
      </c>
      <c r="C4" s="24">
        <v>0.37362199164011645</v>
      </c>
      <c r="D4" s="24">
        <v>0.010763039560533334</v>
      </c>
      <c r="E4" s="24">
        <v>0.006743172276930863</v>
      </c>
      <c r="F4" s="24">
        <v>1</v>
      </c>
      <c r="G4" s="19"/>
    </row>
    <row r="5" spans="1:7" ht="13.5">
      <c r="A5" s="23" t="s">
        <v>42</v>
      </c>
      <c r="B5" s="24">
        <v>0.6326765901925092</v>
      </c>
      <c r="C5" s="24">
        <v>0.35582862353936984</v>
      </c>
      <c r="D5" s="24">
        <v>0.004751613991191533</v>
      </c>
      <c r="E5" s="24">
        <v>0.006743172276930863</v>
      </c>
      <c r="F5" s="24">
        <v>1</v>
      </c>
      <c r="G5" s="19"/>
    </row>
    <row r="6" spans="1:7" ht="21.75">
      <c r="A6" s="23" t="s">
        <v>43</v>
      </c>
      <c r="B6" s="24">
        <v>0.733281918915104</v>
      </c>
      <c r="C6" s="24">
        <v>0.2556337266384468</v>
      </c>
      <c r="D6" s="24">
        <v>0.004341182169519627</v>
      </c>
      <c r="E6" s="24">
        <v>0.006743172276930863</v>
      </c>
      <c r="F6" s="24">
        <v>1</v>
      </c>
      <c r="G6" s="19"/>
    </row>
    <row r="7" spans="1:7" ht="21.75">
      <c r="A7" s="23" t="s">
        <v>44</v>
      </c>
      <c r="B7" s="24">
        <v>0.4789620022732787</v>
      </c>
      <c r="C7" s="24">
        <v>0.5041978634963835</v>
      </c>
      <c r="D7" s="24">
        <v>0.01009696195340819</v>
      </c>
      <c r="E7" s="24">
        <v>0.006743172276930863</v>
      </c>
      <c r="F7" s="24">
        <v>1</v>
      </c>
      <c r="G7" s="19"/>
    </row>
    <row r="8" spans="1:7" ht="21.75">
      <c r="A8" s="23" t="s">
        <v>45</v>
      </c>
      <c r="B8" s="24">
        <v>0.07751920711082634</v>
      </c>
      <c r="C8" s="24">
        <v>0.9080610248676073</v>
      </c>
      <c r="D8" s="24">
        <v>0.0076765957446356635</v>
      </c>
      <c r="E8" s="24">
        <v>0.006743172276930863</v>
      </c>
      <c r="F8" s="24">
        <v>1</v>
      </c>
      <c r="G8" s="19"/>
    </row>
    <row r="9" spans="1:7" ht="13.5">
      <c r="A9" s="23" t="s">
        <v>46</v>
      </c>
      <c r="B9" s="24">
        <v>0.21980735623030598</v>
      </c>
      <c r="C9" s="24">
        <v>0.7734494714927639</v>
      </c>
      <c r="D9" s="24">
        <v>0</v>
      </c>
      <c r="E9" s="24">
        <v>0.006743172276930863</v>
      </c>
      <c r="F9" s="24">
        <v>1</v>
      </c>
      <c r="G9" s="19"/>
    </row>
    <row r="10" spans="1:7" ht="21.75">
      <c r="A10" s="23" t="s">
        <v>47</v>
      </c>
      <c r="B10" s="24">
        <v>0.5536864982784434</v>
      </c>
      <c r="C10" s="24">
        <v>0.43481439344031314</v>
      </c>
      <c r="D10" s="24">
        <v>0.004755936004314165</v>
      </c>
      <c r="E10" s="24">
        <v>0.006743172276930863</v>
      </c>
      <c r="F10" s="24">
        <v>1</v>
      </c>
      <c r="G10" s="19"/>
    </row>
    <row r="11" spans="1:7" ht="21.75">
      <c r="A11" s="23" t="s">
        <v>48</v>
      </c>
      <c r="B11" s="24">
        <v>0.15559516800247972</v>
      </c>
      <c r="C11" s="24">
        <v>0.8339254997043427</v>
      </c>
      <c r="D11" s="24">
        <v>0.003736160016247549</v>
      </c>
      <c r="E11" s="24">
        <v>0.006743172276930863</v>
      </c>
      <c r="F11" s="24">
        <v>1</v>
      </c>
      <c r="G11" s="19"/>
    </row>
    <row r="12" spans="1:7" ht="21.75">
      <c r="A12" s="23" t="s">
        <v>49</v>
      </c>
      <c r="B12" s="24">
        <v>0.5947185679684656</v>
      </c>
      <c r="C12" s="24">
        <v>0.39324738473858767</v>
      </c>
      <c r="D12" s="24">
        <v>0.005290875016017112</v>
      </c>
      <c r="E12" s="24">
        <v>0.006743172276930863</v>
      </c>
      <c r="F12" s="24">
        <v>1</v>
      </c>
      <c r="G12" s="19"/>
    </row>
    <row r="13" spans="1:7" ht="21.75">
      <c r="A13" s="23" t="s">
        <v>50</v>
      </c>
      <c r="B13" s="24">
        <v>0.575408491690091</v>
      </c>
      <c r="C13" s="24">
        <v>0.40613975633944444</v>
      </c>
      <c r="D13" s="24">
        <v>0.01170857969353517</v>
      </c>
      <c r="E13" s="24">
        <v>0.006743172276930863</v>
      </c>
      <c r="F13" s="24">
        <v>1</v>
      </c>
      <c r="G13" s="19"/>
    </row>
    <row r="14" spans="1:7" ht="21.75">
      <c r="A14" s="23" t="s">
        <v>51</v>
      </c>
      <c r="B14" s="24">
        <v>0.09728436957891122</v>
      </c>
      <c r="C14" s="24">
        <v>0.8906663904123154</v>
      </c>
      <c r="D14" s="24">
        <v>0.005306067731842588</v>
      </c>
      <c r="E14" s="24">
        <v>0.006743172276930863</v>
      </c>
      <c r="F14" s="24">
        <v>1</v>
      </c>
      <c r="G14" s="19"/>
    </row>
    <row r="15" spans="1:7" ht="22.5" thickBot="1">
      <c r="A15" s="25" t="s">
        <v>52</v>
      </c>
      <c r="B15" s="26">
        <v>0.12676463179573402</v>
      </c>
      <c r="C15" s="26">
        <v>0.8592783617679571</v>
      </c>
      <c r="D15" s="26">
        <v>0.00721383415937844</v>
      </c>
      <c r="E15" s="26">
        <v>0.006743172276930863</v>
      </c>
      <c r="F15" s="26">
        <v>1</v>
      </c>
      <c r="G15" s="19"/>
    </row>
    <row r="16" ht="15" thickTop="1"/>
    <row r="18" spans="1:2" ht="13.5">
      <c r="A18" t="s">
        <v>11</v>
      </c>
      <c r="B18" s="29">
        <v>0.858935031463112</v>
      </c>
    </row>
    <row r="19" spans="1:2" ht="13.5">
      <c r="A19" t="s">
        <v>10</v>
      </c>
      <c r="B19" s="29">
        <v>0.6088717965224207</v>
      </c>
    </row>
    <row r="20" spans="1:2" ht="13.5">
      <c r="A20" t="s">
        <v>15</v>
      </c>
      <c r="B20" s="29">
        <v>0.6326765901925092</v>
      </c>
    </row>
    <row r="21" spans="1:2" ht="13.5">
      <c r="A21" t="s">
        <v>13</v>
      </c>
      <c r="B21" s="29">
        <v>0.733281918915104</v>
      </c>
    </row>
    <row r="22" spans="1:2" ht="13.5">
      <c r="A22" t="s">
        <v>32</v>
      </c>
      <c r="B22" s="29">
        <v>0.4789620022732787</v>
      </c>
    </row>
    <row r="23" spans="1:2" ht="13.5">
      <c r="A23" t="s">
        <v>33</v>
      </c>
      <c r="B23" s="29">
        <v>0.07751920711082634</v>
      </c>
    </row>
    <row r="24" spans="1:2" ht="13.5">
      <c r="A24" t="s">
        <v>34</v>
      </c>
      <c r="B24" s="29">
        <v>0.21980735623030598</v>
      </c>
    </row>
    <row r="25" spans="1:2" ht="13.5">
      <c r="A25" t="s">
        <v>12</v>
      </c>
      <c r="B25" s="29">
        <v>0.5536864982784434</v>
      </c>
    </row>
    <row r="26" spans="1:2" ht="13.5">
      <c r="A26" t="s">
        <v>37</v>
      </c>
      <c r="B26" s="29">
        <v>0.15559516800247972</v>
      </c>
    </row>
    <row r="27" spans="1:2" ht="13.5">
      <c r="A27" t="s">
        <v>14</v>
      </c>
      <c r="B27" s="29">
        <v>0.5947185679684656</v>
      </c>
    </row>
    <row r="28" spans="1:2" ht="13.5">
      <c r="A28" t="s">
        <v>35</v>
      </c>
      <c r="B28" s="29">
        <v>0.575408491690091</v>
      </c>
    </row>
    <row r="29" spans="1:2" ht="13.5">
      <c r="A29" t="s">
        <v>36</v>
      </c>
      <c r="B29" s="29">
        <v>0.09728436957891122</v>
      </c>
    </row>
    <row r="30" spans="1:2" ht="13.5">
      <c r="A30" t="s">
        <v>38</v>
      </c>
      <c r="B30" s="29">
        <v>0.12676463179573402</v>
      </c>
    </row>
  </sheetData>
  <sheetProtection/>
  <mergeCells count="1">
    <mergeCell ref="A1:A2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rlc11180</dc:creator>
  <cp:keywords/>
  <dc:description/>
  <cp:lastModifiedBy>Jonathan Butler</cp:lastModifiedBy>
  <dcterms:created xsi:type="dcterms:W3CDTF">2015-08-26T14:03:17Z</dcterms:created>
  <dcterms:modified xsi:type="dcterms:W3CDTF">2016-07-26T18:05:14Z</dcterms:modified>
  <cp:category/>
  <cp:version/>
  <cp:contentType/>
  <cp:contentStatus/>
</cp:coreProperties>
</file>